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32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<sst xmlns="http://schemas.openxmlformats.org/spreadsheetml/2006/main" count="28" uniqueCount="26">
  <si>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Input</t>
  </si>
  <si>
    <t>Calculating the reduction of the Altitude drive</t>
  </si>
  <si>
    <t>motor reduction:      1:</t>
  </si>
  <si>
    <t>angle t</t>
  </si>
  <si>
    <t>angle M</t>
  </si>
  <si>
    <t>circle circumference</t>
  </si>
  <si>
    <t>arc length PQ</t>
  </si>
  <si>
    <t>number of teeth whole circle</t>
  </si>
  <si>
    <t>Calculation not counting teeth/grooves but by dividing diameters:</t>
  </si>
  <si>
    <t>diameter of circle</t>
  </si>
  <si>
    <t>total reduction               1:</t>
  </si>
  <si>
    <t>belt/pulley reduction       1:</t>
  </si>
  <si>
    <t>pitch diameter drive pulley *</t>
  </si>
  <si>
    <t>* pitch diameter of pulley is calculated as follows:</t>
  </si>
  <si>
    <t xml:space="preserve">and n=number of teeth on pulley. </t>
  </si>
  <si>
    <t>SR (arc length)</t>
  </si>
  <si>
    <t>n of grooves on timing belt SR</t>
  </si>
  <si>
    <t>c=a =circle radius</t>
  </si>
  <si>
    <t>length of b</t>
  </si>
  <si>
    <t>Calculations by counting teeth/grooves</t>
  </si>
  <si>
    <r>
      <t>Pdia=p*n/</t>
    </r>
    <r>
      <rPr>
        <b/>
        <sz val="11"/>
        <rFont val="Times New Roman"/>
        <family val="1"/>
      </rPr>
      <t>π</t>
    </r>
    <r>
      <rPr>
        <sz val="10"/>
        <rFont val="Arial"/>
        <family val="0"/>
      </rPr>
      <t>, in which p=timing belt pitch (distance between center of two teeth)</t>
    </r>
  </si>
  <si>
    <t>Mean belt/pulley reduction</t>
  </si>
  <si>
    <t>Mean total reduction</t>
  </si>
  <si>
    <t>n of teeth on drive pulley</t>
  </si>
  <si>
    <t xml:space="preserve">length of OQ </t>
  </si>
  <si>
    <t xml:space="preserve">length of ON 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</si>
</sst>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000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sz val="10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65" fontId="7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E19" sqref="E19"/>
    </sheetView>
  </sheetViews>
  <sheetFormatPr defaultColWidth="9.140625" defaultRowHeight="12.75"/>
  <cols>
    <col min="2" max="2" width="17.8515625" style="0" customWidth="1"/>
    <col min="3" max="3" width="12.8515625" style="0" customWidth="1"/>
  </cols>
  <sheetData>
    <row r="2" spans="1:3" ht="18.75">
      <c r="A2" s="3" t="s">
        <v>1</v>
      </c>
      <c r="B2" s="3"/>
      <c r="C2" s="3"/>
    </row>
    <row r="3" spans="1:3" ht="18.75">
      <c r="A3" s="3"/>
      <c r="B3" s="3"/>
      <c r="C3" s="3"/>
    </row>
    <row r="4" ht="15.75">
      <c r="A4" s="1" t="s">
        <v>0</v>
      </c>
    </row>
    <row r="5" spans="1:3" ht="12.75">
      <c r="A5" t="s">
        <v>24</v>
      </c>
      <c r="C5" s="4">
        <v>374.25</v>
      </c>
    </row>
    <row r="6" spans="1:3" ht="12.75">
      <c r="A6" t="s">
        <v>25</v>
      </c>
      <c r="C6" s="4">
        <v>343</v>
      </c>
    </row>
    <row r="7" spans="1:3" ht="12.75">
      <c r="A7" t="s">
        <v>15</v>
      </c>
      <c r="C7" s="4">
        <v>697</v>
      </c>
    </row>
    <row r="8" spans="1:5" ht="12.75">
      <c r="A8" t="s">
        <v>12</v>
      </c>
      <c r="C8" s="4">
        <v>45.84</v>
      </c>
      <c r="E8" s="8"/>
    </row>
    <row r="9" spans="1:3" ht="12.75">
      <c r="A9" t="s">
        <v>16</v>
      </c>
      <c r="C9" s="5">
        <v>232</v>
      </c>
    </row>
    <row r="10" spans="1:3" ht="12.75">
      <c r="A10" t="s">
        <v>2</v>
      </c>
      <c r="C10" s="4">
        <v>71.3</v>
      </c>
    </row>
    <row r="11" spans="1:3" ht="12.75">
      <c r="A11" t="s">
        <v>23</v>
      </c>
      <c r="C11" s="4">
        <v>48</v>
      </c>
    </row>
    <row r="13" spans="1:2" ht="15.75">
      <c r="A13" s="1" t="s">
        <v>19</v>
      </c>
      <c r="B13" s="1"/>
    </row>
    <row r="14" spans="1:3" ht="12.75">
      <c r="A14" t="s">
        <v>18</v>
      </c>
      <c r="C14" s="2">
        <f>SQRT(C5^2+C6^2)</f>
        <v>507.6534866422174</v>
      </c>
    </row>
    <row r="15" spans="1:3" ht="12.75">
      <c r="A15" t="s">
        <v>3</v>
      </c>
      <c r="C15" s="2">
        <f>ACOS(C6/C14)*(180/PI())</f>
        <v>47.49475280516914</v>
      </c>
    </row>
    <row r="16" spans="1:3" ht="12.75">
      <c r="A16" t="s">
        <v>17</v>
      </c>
      <c r="C16" s="2">
        <f>C14/(2*COS(C15/(180/PI())))</f>
        <v>375.6735604956267</v>
      </c>
    </row>
    <row r="17" spans="1:3" ht="12.75">
      <c r="A17" t="s">
        <v>4</v>
      </c>
      <c r="C17" s="2">
        <f>180-2*C15</f>
        <v>85.01049438966172</v>
      </c>
    </row>
    <row r="18" spans="1:3" ht="12.75">
      <c r="A18" t="s">
        <v>5</v>
      </c>
      <c r="C18" s="2">
        <f>2*PI()*C16</f>
        <v>2360.426595601963</v>
      </c>
    </row>
    <row r="19" spans="1:3" ht="12.75">
      <c r="A19" t="s">
        <v>6</v>
      </c>
      <c r="C19" s="2">
        <f>2*(C17/360)*C18</f>
        <v>1114.7835103479388</v>
      </c>
    </row>
    <row r="20" spans="1:3" ht="12.75">
      <c r="A20" t="s">
        <v>7</v>
      </c>
      <c r="C20" s="2">
        <f>C18/C7*C9</f>
        <v>785.6800146049576</v>
      </c>
    </row>
    <row r="21" spans="1:3" ht="12.75">
      <c r="A21" t="s">
        <v>11</v>
      </c>
      <c r="C21" s="10">
        <f>C20/C11</f>
        <v>16.368333637603282</v>
      </c>
    </row>
    <row r="22" spans="1:3" ht="12.75">
      <c r="A22" t="s">
        <v>10</v>
      </c>
      <c r="C22" s="6">
        <f>C10*C21</f>
        <v>1167.062188361114</v>
      </c>
    </row>
    <row r="24" spans="1:4" ht="15.75">
      <c r="A24" s="1" t="s">
        <v>8</v>
      </c>
      <c r="B24" s="1"/>
      <c r="C24" s="1"/>
      <c r="D24" s="1"/>
    </row>
    <row r="25" spans="1:3" ht="12.75">
      <c r="A25" t="s">
        <v>9</v>
      </c>
      <c r="C25" s="2">
        <f>2*C16</f>
        <v>751.3471209912534</v>
      </c>
    </row>
    <row r="26" spans="1:3" ht="12.75">
      <c r="A26" t="s">
        <v>11</v>
      </c>
      <c r="C26" s="11">
        <f>C25/C8</f>
        <v>16.390644000681792</v>
      </c>
    </row>
    <row r="27" spans="1:3" ht="12.75">
      <c r="A27" t="s">
        <v>10</v>
      </c>
      <c r="C27" s="6">
        <f>C26*C10</f>
        <v>1168.6529172486119</v>
      </c>
    </row>
    <row r="28" ht="12.75">
      <c r="C28" s="12"/>
    </row>
    <row r="29" spans="1:3" ht="12.75">
      <c r="A29" t="s">
        <v>21</v>
      </c>
      <c r="C29" s="7">
        <f>(C21+C26)/2</f>
        <v>16.379488819142537</v>
      </c>
    </row>
    <row r="30" spans="1:10" ht="12.75">
      <c r="A30" t="s">
        <v>22</v>
      </c>
      <c r="C30" s="16">
        <f>(C22+C27)/2</f>
        <v>1167.857552804863</v>
      </c>
      <c r="H30" s="14"/>
      <c r="J30" s="15"/>
    </row>
    <row r="31" spans="1:10" ht="12.75">
      <c r="A31" s="15"/>
      <c r="B31" s="15"/>
      <c r="C31" s="15"/>
      <c r="J31" s="15"/>
    </row>
    <row r="32" ht="12.75">
      <c r="J32" s="15"/>
    </row>
    <row r="33" spans="1:10" ht="12.75">
      <c r="A33" t="s">
        <v>13</v>
      </c>
      <c r="J33" s="15"/>
    </row>
    <row r="34" spans="1:10" ht="15">
      <c r="A34" s="9" t="s">
        <v>20</v>
      </c>
      <c r="J34" s="15"/>
    </row>
    <row r="35" ht="12.75">
      <c r="A35" t="s">
        <v>14</v>
      </c>
    </row>
    <row r="37" ht="12.75">
      <c r="C37" s="13"/>
    </row>
    <row r="38" ht="12.75">
      <c r="C38" s="13"/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TurboCAD2D.Drawing" shapeId="3089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Gastel</dc:creator>
  <cp:keywords/>
  <dc:description/>
  <cp:lastModifiedBy>Jan van Gastel</cp:lastModifiedBy>
  <dcterms:created xsi:type="dcterms:W3CDTF">2012-07-15T07:10:31Z</dcterms:created>
  <dcterms:modified xsi:type="dcterms:W3CDTF">2012-07-25T11:14:46Z</dcterms:modified>
  <cp:category/>
  <cp:version/>
  <cp:contentType/>
  <cp:contentStatus/>
</cp:coreProperties>
</file>